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uong_Dan" sheetId="1" state="visible" r:id="rId1"/>
    <sheet xmlns:r="http://schemas.openxmlformats.org/officeDocument/2006/relationships" name="DanhMuc_SanPham" sheetId="2" state="visible" r:id="rId2"/>
    <sheet xmlns:r="http://schemas.openxmlformats.org/officeDocument/2006/relationships" name="NhatKy_NhapXuat" sheetId="3" state="visible" r:id="rId3"/>
    <sheet xmlns:r="http://schemas.openxmlformats.org/officeDocument/2006/relationships" name="BaoCao_XuatNhapTon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&quot;đ&quot;"/>
  </numFmts>
  <fonts count="1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E0E7FF"/>
      <sz val="11"/>
    </font>
    <font>
      <name val="Calibri"/>
      <sz val="11"/>
    </font>
    <font>
      <name val="Calibri"/>
      <b val="1"/>
      <sz val="11"/>
    </font>
    <font>
      <name val="Calibri"/>
      <b val="1"/>
      <color rgb="00FFFFFF"/>
      <sz val="11"/>
    </font>
    <font>
      <name val="Calibri"/>
      <b val="1"/>
      <color rgb="001E1B4B"/>
      <sz val="11"/>
    </font>
    <font>
      <name val="Calibri"/>
      <b val="1"/>
      <color rgb="004338CA"/>
      <sz val="9"/>
    </font>
    <font>
      <name val="Calibri"/>
      <b val="1"/>
      <color rgb="001E1B4B"/>
      <sz val="16"/>
    </font>
    <font>
      <name val="Calibri"/>
      <b val="1"/>
      <color rgb="00991B1B"/>
      <sz val="16"/>
    </font>
  </fonts>
  <fills count="7">
    <fill>
      <patternFill/>
    </fill>
    <fill>
      <patternFill patternType="gray125"/>
    </fill>
    <fill>
      <patternFill patternType="solid">
        <fgColor rgb="001E1B4B"/>
        <bgColor rgb="001E1B4B"/>
      </patternFill>
    </fill>
    <fill>
      <patternFill patternType="solid">
        <fgColor rgb="003730A3"/>
        <bgColor rgb="003730A3"/>
      </patternFill>
    </fill>
    <fill>
      <patternFill patternType="solid">
        <fgColor rgb="00F8FAFC"/>
        <bgColor rgb="00F8FAFC"/>
      </patternFill>
    </fill>
    <fill>
      <patternFill patternType="solid">
        <fgColor rgb="00E0E7FF"/>
        <bgColor rgb="00E0E7FF"/>
      </patternFill>
    </fill>
    <fill>
      <patternFill patternType="solid">
        <fgColor rgb="00EEF2FF"/>
        <bgColor rgb="00EEF2FF"/>
      </patternFill>
    </fill>
  </fills>
  <borders count="3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top style="thin">
        <color rgb="003730A3"/>
      </top>
      <bottom style="double">
        <color rgb="003730A3"/>
      </bottom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0" borderId="0" pivotButton="0" quotePrefix="0" xfId="0"/>
    <xf numFmtId="0" fontId="4" fillId="0" borderId="0" pivotButton="0" quotePrefix="0" xfId="0"/>
    <xf numFmtId="0" fontId="5" fillId="3" borderId="0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/>
    </xf>
    <xf numFmtId="3" fontId="3" fillId="0" borderId="1" applyAlignment="1" pivotButton="0" quotePrefix="0" xfId="0">
      <alignment horizontal="right" vertical="center"/>
    </xf>
    <xf numFmtId="164" fontId="3" fillId="0" borderId="1" applyAlignment="1" pivotButton="0" quotePrefix="0" xfId="0">
      <alignment horizontal="right" vertical="center"/>
    </xf>
    <xf numFmtId="0" fontId="3" fillId="4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left" vertical="center"/>
    </xf>
    <xf numFmtId="3" fontId="3" fillId="4" borderId="1" applyAlignment="1" pivotButton="0" quotePrefix="0" xfId="0">
      <alignment horizontal="right" vertical="center"/>
    </xf>
    <xf numFmtId="164" fontId="3" fillId="4" borderId="1" applyAlignment="1" pivotButton="0" quotePrefix="0" xfId="0">
      <alignment horizontal="right" vertical="center"/>
    </xf>
    <xf numFmtId="0" fontId="6" fillId="5" borderId="2" pivotButton="0" quotePrefix="0" xfId="0"/>
    <xf numFmtId="0" fontId="0" fillId="5" borderId="2" pivotButton="0" quotePrefix="0" xfId="0"/>
    <xf numFmtId="3" fontId="6" fillId="5" borderId="2" pivotButton="0" quotePrefix="0" xfId="0"/>
    <xf numFmtId="164" fontId="6" fillId="5" borderId="2" pivotButton="0" quotePrefix="0" xfId="0"/>
    <xf numFmtId="0" fontId="7" fillId="6" borderId="1" applyAlignment="1" pivotButton="0" quotePrefix="0" xfId="0">
      <alignment horizontal="center" vertical="center"/>
    </xf>
    <xf numFmtId="0" fontId="0" fillId="6" borderId="1" pivotButton="0" quotePrefix="0" xfId="0"/>
    <xf numFmtId="3" fontId="8" fillId="6" borderId="1" applyAlignment="1" pivotButton="0" quotePrefix="0" xfId="0">
      <alignment horizontal="center" vertical="center"/>
    </xf>
    <xf numFmtId="164" fontId="8" fillId="6" borderId="1" applyAlignment="1" pivotButton="0" quotePrefix="0" xfId="0">
      <alignment horizontal="center" vertical="center"/>
    </xf>
    <xf numFmtId="3" fontId="9" fillId="6" borderId="1" applyAlignment="1" pivotButton="0" quotePrefix="0" xfId="0">
      <alignment horizontal="center" vertical="center"/>
    </xf>
    <xf numFmtId="3" fontId="4" fillId="0" borderId="1" applyAlignment="1" pivotButton="0" quotePrefix="0" xfId="0">
      <alignment horizontal="right" vertical="center"/>
    </xf>
    <xf numFmtId="3" fontId="4" fillId="4" borderId="1" applyAlignment="1" pivotButton="0" quotePrefix="0" xfId="0">
      <alignment horizontal="right" vertical="center"/>
    </xf>
  </cellXfs>
  <cellStyles count="1">
    <cellStyle name="Normal" xfId="0" builtinId="0" hidden="0"/>
  </cellStyles>
  <dxfs count="2">
    <dxf>
      <font>
        <name val="Calibri"/>
        <b val="1"/>
        <color rgb="00991B1B"/>
        <sz val="11"/>
      </font>
      <fill>
        <patternFill patternType="solid">
          <fgColor rgb="00FEE2E2"/>
          <bgColor rgb="00FEE2E2"/>
        </patternFill>
      </fill>
    </dxf>
    <dxf>
      <font>
        <name val="Calibri"/>
        <b val="1"/>
        <color rgb="00166534"/>
        <sz val="11"/>
      </font>
      <fill>
        <patternFill patternType="solid">
          <fgColor rgb="00DCFCE7"/>
          <bgColor rgb="00DCFC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showGridLines="1" workbookViewId="0">
      <selection activeCell="A1" sqref="A1"/>
    </sheetView>
  </sheetViews>
  <sheetFormatPr baseColWidth="8" defaultRowHeight="15" outlineLevelCol="0"/>
  <cols>
    <col width="42" customWidth="1" min="1" max="1"/>
    <col width="80" customWidth="1" min="2" max="2"/>
  </cols>
  <sheetData>
    <row r="1">
      <c r="A1" s="1" t="inlineStr">
        <is>
          <t>MẪU BẢNG QUẢN LÝ XUẤT NHẬP TỒN KHO CHUYÊN NGHIỆP PRO</t>
        </is>
      </c>
      <c r="B1" s="1" t="n"/>
      <c r="C1" s="1" t="n"/>
      <c r="D1" s="1" t="n"/>
      <c r="E1" s="1" t="n"/>
      <c r="F1" s="1" t="n"/>
      <c r="G1" s="1" t="n"/>
    </row>
    <row r="2">
      <c r="A2" s="1" t="n"/>
      <c r="B2" s="1" t="n"/>
      <c r="C2" s="1" t="n"/>
      <c r="D2" s="1" t="n"/>
      <c r="E2" s="1" t="n"/>
      <c r="F2" s="1" t="n"/>
      <c r="G2" s="1" t="n"/>
    </row>
    <row r="3">
      <c r="A3" s="2" t="inlineStr">
        <is>
          <t>Phát hành miễn phí bởi ExcelToApp.vn — Tích hợp Data Validation &amp; Công thức tự động</t>
        </is>
      </c>
      <c r="B3" s="2" t="n"/>
      <c r="C3" s="2" t="n"/>
      <c r="D3" s="2" t="n"/>
      <c r="E3" s="2" t="n"/>
      <c r="F3" s="2" t="n"/>
      <c r="G3" s="2" t="n"/>
    </row>
    <row r="4" ht="24" customHeight="1">
      <c r="A4" s="3" t="inlineStr"/>
      <c r="B4" s="3" t="inlineStr"/>
    </row>
    <row r="5" ht="24" customHeight="1">
      <c r="A5" s="4" t="inlineStr">
        <is>
          <t>📌 HƯỚNG DẪN SỬ DỤNG FILE QUẢN LÝ KHO</t>
        </is>
      </c>
      <c r="B5" s="3" t="inlineStr"/>
    </row>
    <row r="6" ht="24" customHeight="1">
      <c r="A6" s="4" t="inlineStr">
        <is>
          <t>1. Danh mục Sản phẩm (DanhMuc_SanPham)</t>
        </is>
      </c>
      <c r="B6" s="3" t="inlineStr">
        <is>
          <t>Khai báo Danh sách Mã SKU, Tên hàng, ĐVT, Tồn đầu kỳ và Ngưỡng cảnh báo tồn tối thiểu.</t>
        </is>
      </c>
    </row>
    <row r="7" ht="24" customHeight="1">
      <c r="A7" s="4" t="inlineStr">
        <is>
          <t>2. Nhật ký Nhập Xuất (NhatKy_NhapXuat)</t>
        </is>
      </c>
      <c r="B7" s="3" t="inlineStr">
        <is>
          <t>Ghi nhận từng giao dịch. Mã SKU &amp; Loại giao dịch được CHỌN TỪ DROPDOWN LIST. Tên hàng tự động tra cứu.</t>
        </is>
      </c>
    </row>
    <row r="8" ht="24" customHeight="1">
      <c r="A8" s="4" t="inlineStr">
        <is>
          <t>3. Báo cáo Tồn kho (BaoCao_XuatNhapTon)</t>
        </is>
      </c>
      <c r="B8" s="3" t="inlineStr">
        <is>
          <t>Tự động tổng hợp Nhập-Xuất-Tồn, hiển thị KPI Dashboard tổng quan và cảnh báo màu đỏ khi tồn kho dưới ngưỡng.</t>
        </is>
      </c>
    </row>
    <row r="9" ht="24" customHeight="1">
      <c r="A9" s="3" t="inlineStr"/>
      <c r="B9" s="3" t="inlineStr"/>
    </row>
    <row r="10" ht="24" customHeight="1">
      <c r="A10" s="4" t="inlineStr">
        <is>
          <t>🚀 TỰ ĐỘNG HÓA KHO BẰNG WEB APP (EXCELTOAPP.VN)</t>
        </is>
      </c>
      <c r="B10" s="3" t="inlineStr"/>
    </row>
    <row r="11" ht="24" customHeight="1">
      <c r="A11" s="3" t="inlineStr">
        <is>
          <t>• Hạn chế của Excel:</t>
        </is>
      </c>
      <c r="B11" s="3" t="inlineStr">
        <is>
          <t>Khi danh mục vượt 500 SKU hoặc nhiều người cùng sửa file, Excel dễ đơ lag, sai công thức và rò rỉ dữ liệu.</t>
        </is>
      </c>
    </row>
    <row r="12" ht="24" customHeight="1">
      <c r="A12" s="3" t="inlineStr">
        <is>
          <t>• Dịch vụ số hóa:</t>
        </is>
      </c>
      <c r="B12" s="3" t="inlineStr">
        <is>
          <t>ExcelToApp giúp bạn biến file Excel này thành Phần mềm Quản lý Kho chạy mượt mà trên Điện thoại &amp; Máy tính chỉ trong 7 ngày.</t>
        </is>
      </c>
    </row>
  </sheetData>
  <mergeCells count="2">
    <mergeCell ref="A3:G3"/>
    <mergeCell ref="A1:G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"/>
  <sheetViews>
    <sheetView showGridLines="1" workbookViewId="0">
      <selection activeCell="A1" sqref="A1"/>
    </sheetView>
  </sheetViews>
  <sheetFormatPr baseColWidth="8" defaultRowHeight="15" outlineLevelCol="0"/>
  <cols>
    <col width="14" customWidth="1" min="1" max="1"/>
    <col width="32" customWidth="1" min="2" max="2"/>
    <col width="15" customWidth="1" min="3" max="3"/>
    <col width="14" customWidth="1" min="4" max="4"/>
    <col width="20" customWidth="1" min="5" max="5"/>
    <col width="24" customWidth="1" min="6" max="6"/>
  </cols>
  <sheetData>
    <row r="1" ht="28" customHeight="1">
      <c r="A1" s="5" t="inlineStr">
        <is>
          <t>Mã SKU</t>
        </is>
      </c>
      <c r="B1" s="5" t="inlineStr">
        <is>
          <t>Tên Hàng Hóa</t>
        </is>
      </c>
      <c r="C1" s="5" t="inlineStr">
        <is>
          <t>Đơn Vị Tính</t>
        </is>
      </c>
      <c r="D1" s="5" t="inlineStr">
        <is>
          <t>Tồn Đầu Kỳ</t>
        </is>
      </c>
      <c r="E1" s="5" t="inlineStr">
        <is>
          <t>Đơn Giá Nhập (đ)</t>
        </is>
      </c>
      <c r="F1" s="5" t="inlineStr">
        <is>
          <t>Ngưỡng Tồn Tối Thiểu</t>
        </is>
      </c>
    </row>
    <row r="2" ht="22" customHeight="1">
      <c r="A2" s="6" t="inlineStr">
        <is>
          <t>SKU-001</t>
        </is>
      </c>
      <c r="B2" s="7" t="inlineStr">
        <is>
          <t>Áo sơ mi nam Oxford cao cấp</t>
        </is>
      </c>
      <c r="C2" s="6" t="inlineStr">
        <is>
          <t>Cái</t>
        </is>
      </c>
      <c r="D2" s="8" t="n">
        <v>50</v>
      </c>
      <c r="E2" s="9" t="n">
        <v>250000</v>
      </c>
      <c r="F2" s="8" t="n">
        <v>15</v>
      </c>
    </row>
    <row r="3" ht="22" customHeight="1">
      <c r="A3" s="10" t="inlineStr">
        <is>
          <t>SKU-002</t>
        </is>
      </c>
      <c r="B3" s="11" t="inlineStr">
        <is>
          <t>Quần Jean Slimfit Nam Black</t>
        </is>
      </c>
      <c r="C3" s="10" t="inlineStr">
        <is>
          <t>Cái</t>
        </is>
      </c>
      <c r="D3" s="12" t="n">
        <v>40</v>
      </c>
      <c r="E3" s="13" t="n">
        <v>320000</v>
      </c>
      <c r="F3" s="12" t="n">
        <v>10</v>
      </c>
    </row>
    <row r="4" ht="22" customHeight="1">
      <c r="A4" s="6" t="inlineStr">
        <is>
          <t>SKU-003</t>
        </is>
      </c>
      <c r="B4" s="7" t="inlineStr">
        <is>
          <t>Áo Thun Cotton Unisex White</t>
        </is>
      </c>
      <c r="C4" s="6" t="inlineStr">
        <is>
          <t>Cái</t>
        </is>
      </c>
      <c r="D4" s="8" t="n">
        <v>120</v>
      </c>
      <c r="E4" s="9" t="n">
        <v>95000</v>
      </c>
      <c r="F4" s="8" t="n">
        <v>30</v>
      </c>
    </row>
    <row r="5" ht="22" customHeight="1">
      <c r="A5" s="10" t="inlineStr">
        <is>
          <t>SKU-004</t>
        </is>
      </c>
      <c r="B5" s="11" t="inlineStr">
        <is>
          <t>Giày Sneaker Thể Thao Pro</t>
        </is>
      </c>
      <c r="C5" s="10" t="inlineStr">
        <is>
          <t>Đôi</t>
        </is>
      </c>
      <c r="D5" s="12" t="n">
        <v>25</v>
      </c>
      <c r="E5" s="13" t="n">
        <v>450000</v>
      </c>
      <c r="F5" s="12" t="n">
        <v>8</v>
      </c>
    </row>
    <row r="6" ht="22" customHeight="1">
      <c r="A6" s="6" t="inlineStr">
        <is>
          <t>SKU-005</t>
        </is>
      </c>
      <c r="B6" s="7" t="inlineStr">
        <is>
          <t>Túi Xách Da Công Sở Premium</t>
        </is>
      </c>
      <c r="C6" s="6" t="inlineStr">
        <is>
          <t>Cái</t>
        </is>
      </c>
      <c r="D6" s="8" t="n">
        <v>15</v>
      </c>
      <c r="E6" s="9" t="n">
        <v>580000</v>
      </c>
      <c r="F6" s="8" t="n">
        <v>5</v>
      </c>
    </row>
    <row r="7" ht="22" customHeight="1">
      <c r="A7" s="10" t="inlineStr">
        <is>
          <t>SKU-006</t>
        </is>
      </c>
      <c r="B7" s="11" t="inlineStr">
        <is>
          <t>Ví Da Nam Dáng Ngang Classic</t>
        </is>
      </c>
      <c r="C7" s="10" t="inlineStr">
        <is>
          <t>Cái</t>
        </is>
      </c>
      <c r="D7" s="12" t="n">
        <v>60</v>
      </c>
      <c r="E7" s="13" t="n">
        <v>180000</v>
      </c>
      <c r="F7" s="12" t="n">
        <v>20</v>
      </c>
    </row>
    <row r="8" ht="22" customHeight="1">
      <c r="A8" s="6" t="inlineStr">
        <is>
          <t>SKU-007</t>
        </is>
      </c>
      <c r="B8" s="7" t="inlineStr">
        <is>
          <t>Thắt Lưng Da Bò Nguyên Tấm</t>
        </is>
      </c>
      <c r="C8" s="6" t="inlineStr">
        <is>
          <t>Sợi</t>
        </is>
      </c>
      <c r="D8" s="8" t="n">
        <v>35</v>
      </c>
      <c r="E8" s="9" t="n">
        <v>210000</v>
      </c>
      <c r="F8" s="8" t="n">
        <v>10</v>
      </c>
    </row>
    <row r="9" ht="22" customHeight="1">
      <c r="A9" s="10" t="inlineStr">
        <is>
          <t>SKU-008</t>
        </is>
      </c>
      <c r="B9" s="11" t="inlineStr">
        <is>
          <t>Mũ Nồi Beret Thời Trang</t>
        </is>
      </c>
      <c r="C9" s="10" t="inlineStr">
        <is>
          <t>Cái</t>
        </is>
      </c>
      <c r="D9" s="12" t="n">
        <v>18</v>
      </c>
      <c r="E9" s="13" t="n">
        <v>110000</v>
      </c>
      <c r="F9" s="12" t="n">
        <v>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10"/>
  <sheetViews>
    <sheetView showGridLines="1" workbookViewId="0">
      <selection activeCell="A1" sqref="A1"/>
    </sheetView>
  </sheetViews>
  <sheetFormatPr baseColWidth="8" defaultRowHeight="15" outlineLevelCol="0"/>
  <cols>
    <col width="14" customWidth="1" min="1" max="1"/>
    <col width="14" customWidth="1" min="2" max="2"/>
    <col width="17" customWidth="1" min="3" max="3"/>
    <col width="60" customWidth="1" min="4" max="4"/>
    <col width="25" customWidth="1" min="5" max="5"/>
    <col width="15" customWidth="1" min="6" max="6"/>
    <col width="15" customWidth="1" min="7" max="7"/>
    <col width="18" customWidth="1" min="8" max="8"/>
    <col width="31" customWidth="1" min="9" max="9"/>
  </cols>
  <sheetData>
    <row r="1" ht="28" customHeight="1">
      <c r="A1" s="5" t="inlineStr">
        <is>
          <t>Ngày</t>
        </is>
      </c>
      <c r="B1" s="5" t="inlineStr">
        <is>
          <t>Mã Phiếu</t>
        </is>
      </c>
      <c r="C1" s="5" t="inlineStr">
        <is>
          <t>Mã SKU (Chọn)</t>
        </is>
      </c>
      <c r="D1" s="5" t="inlineStr">
        <is>
          <t>Tên Hàng Hóa (Tự động)</t>
        </is>
      </c>
      <c r="E1" s="5" t="inlineStr">
        <is>
          <t>Loại Giao Dịch (Chọn)</t>
        </is>
      </c>
      <c r="F1" s="5" t="inlineStr">
        <is>
          <t>Số Lượng</t>
        </is>
      </c>
      <c r="G1" s="5" t="inlineStr">
        <is>
          <t>Đơn Giá (đ)</t>
        </is>
      </c>
      <c r="H1" s="5" t="inlineStr">
        <is>
          <t>Thành Tiền (đ)</t>
        </is>
      </c>
      <c r="I1" s="5" t="inlineStr">
        <is>
          <t>Ghi Chú</t>
        </is>
      </c>
    </row>
    <row r="2" ht="22" customHeight="1">
      <c r="A2" s="6" t="inlineStr">
        <is>
          <t>2026-07-01</t>
        </is>
      </c>
      <c r="B2" s="6" t="inlineStr">
        <is>
          <t>PNK-001</t>
        </is>
      </c>
      <c r="C2" s="6" t="inlineStr">
        <is>
          <t>SKU-001</t>
        </is>
      </c>
      <c r="D2" s="7">
        <f>IFERROR(VLOOKUP(C2, DanhMuc_SanPham!A:B, 2, FALSE), "")</f>
        <v/>
      </c>
      <c r="E2" s="6" t="inlineStr">
        <is>
          <t>Nhập kho</t>
        </is>
      </c>
      <c r="F2" s="8" t="n">
        <v>20</v>
      </c>
      <c r="G2" s="9" t="n">
        <v>250000</v>
      </c>
      <c r="H2" s="9">
        <f>F2*G2</f>
        <v/>
      </c>
      <c r="I2" s="7" t="inlineStr">
        <is>
          <t>Nhập hàng đợt 1 tháng 7</t>
        </is>
      </c>
    </row>
    <row r="3" ht="22" customHeight="1">
      <c r="A3" s="10" t="inlineStr">
        <is>
          <t>2026-07-01</t>
        </is>
      </c>
      <c r="B3" s="10" t="inlineStr">
        <is>
          <t>PXK-001</t>
        </is>
      </c>
      <c r="C3" s="10" t="inlineStr">
        <is>
          <t>SKU-001</t>
        </is>
      </c>
      <c r="D3" s="11">
        <f>IFERROR(VLOOKUP(C3, DanhMuc_SanPham!A:B, 2, FALSE), "")</f>
        <v/>
      </c>
      <c r="E3" s="10" t="inlineStr">
        <is>
          <t>Xuất kho</t>
        </is>
      </c>
      <c r="F3" s="12" t="n">
        <v>38</v>
      </c>
      <c r="G3" s="13" t="n">
        <v>250000</v>
      </c>
      <c r="H3" s="13">
        <f>F3*G3</f>
        <v/>
      </c>
      <c r="I3" s="11" t="inlineStr">
        <is>
          <t>Xuất cho Đại lý TP.HCM</t>
        </is>
      </c>
    </row>
    <row r="4" ht="22" customHeight="1">
      <c r="A4" s="6" t="inlineStr">
        <is>
          <t>2026-07-02</t>
        </is>
      </c>
      <c r="B4" s="6" t="inlineStr">
        <is>
          <t>PNK-002</t>
        </is>
      </c>
      <c r="C4" s="6" t="inlineStr">
        <is>
          <t>SKU-004</t>
        </is>
      </c>
      <c r="D4" s="7">
        <f>IFERROR(VLOOKUP(C4, DanhMuc_SanPham!A:B, 2, FALSE), "")</f>
        <v/>
      </c>
      <c r="E4" s="6" t="inlineStr">
        <is>
          <t>Nhập kho</t>
        </is>
      </c>
      <c r="F4" s="8" t="n">
        <v>10</v>
      </c>
      <c r="G4" s="9" t="n">
        <v>450000</v>
      </c>
      <c r="H4" s="9">
        <f>F4*G4</f>
        <v/>
      </c>
      <c r="I4" s="7" t="inlineStr">
        <is>
          <t>Bổ sung tồn kho sneaker</t>
        </is>
      </c>
    </row>
    <row r="5" ht="22" customHeight="1">
      <c r="A5" s="10" t="inlineStr">
        <is>
          <t>2026-07-02</t>
        </is>
      </c>
      <c r="B5" s="10" t="inlineStr">
        <is>
          <t>PXK-002</t>
        </is>
      </c>
      <c r="C5" s="10" t="inlineStr">
        <is>
          <t>SKU-004</t>
        </is>
      </c>
      <c r="D5" s="11">
        <f>IFERROR(VLOOKUP(C5, DanhMuc_SanPham!A:B, 2, FALSE), "")</f>
        <v/>
      </c>
      <c r="E5" s="10" t="inlineStr">
        <is>
          <t>Xuất kho</t>
        </is>
      </c>
      <c r="F5" s="12" t="n">
        <v>22</v>
      </c>
      <c r="G5" s="13" t="n">
        <v>450000</v>
      </c>
      <c r="H5" s="13">
        <f>F5*G5</f>
        <v/>
      </c>
      <c r="I5" s="11" t="inlineStr">
        <is>
          <t>Bán lẻ đơn quà tặng</t>
        </is>
      </c>
    </row>
    <row r="6" ht="22" customHeight="1">
      <c r="A6" s="6" t="inlineStr">
        <is>
          <t>2026-07-03</t>
        </is>
      </c>
      <c r="B6" s="6" t="inlineStr">
        <is>
          <t>PXK-003</t>
        </is>
      </c>
      <c r="C6" s="6" t="inlineStr">
        <is>
          <t>SKU-002</t>
        </is>
      </c>
      <c r="D6" s="7">
        <f>IFERROR(VLOOKUP(C6, DanhMuc_SanPham!A:B, 2, FALSE), "")</f>
        <v/>
      </c>
      <c r="E6" s="6" t="inlineStr">
        <is>
          <t>Xuất kho</t>
        </is>
      </c>
      <c r="F6" s="8" t="n">
        <v>32</v>
      </c>
      <c r="G6" s="9" t="n">
        <v>320000</v>
      </c>
      <c r="H6" s="9">
        <f>F6*G6</f>
        <v/>
      </c>
      <c r="I6" s="7" t="inlineStr">
        <is>
          <t>Xuất đơn sỉ Shopee</t>
        </is>
      </c>
    </row>
    <row r="7" ht="22" customHeight="1">
      <c r="A7" s="10" t="inlineStr">
        <is>
          <t>2026-07-03</t>
        </is>
      </c>
      <c r="B7" s="10" t="inlineStr">
        <is>
          <t>PXK-004</t>
        </is>
      </c>
      <c r="C7" s="10" t="inlineStr">
        <is>
          <t>SKU-005</t>
        </is>
      </c>
      <c r="D7" s="11">
        <f>IFERROR(VLOOKUP(C7, DanhMuc_SanPham!A:B, 2, FALSE), "")</f>
        <v/>
      </c>
      <c r="E7" s="10" t="inlineStr">
        <is>
          <t>Xuất kho</t>
        </is>
      </c>
      <c r="F7" s="12" t="n">
        <v>12</v>
      </c>
      <c r="G7" s="13" t="n">
        <v>580000</v>
      </c>
      <c r="H7" s="13">
        <f>F7*G7</f>
        <v/>
      </c>
      <c r="I7" s="11" t="inlineStr">
        <is>
          <t>Giao cửa hàng chi nhánh</t>
        </is>
      </c>
    </row>
    <row r="8" ht="22" customHeight="1">
      <c r="A8" s="6" t="inlineStr">
        <is>
          <t>2026-07-04</t>
        </is>
      </c>
      <c r="B8" s="6" t="inlineStr">
        <is>
          <t>PNK-003</t>
        </is>
      </c>
      <c r="C8" s="6" t="inlineStr">
        <is>
          <t>SKU-003</t>
        </is>
      </c>
      <c r="D8" s="7">
        <f>IFERROR(VLOOKUP(C8, DanhMuc_SanPham!A:B, 2, FALSE), "")</f>
        <v/>
      </c>
      <c r="E8" s="6" t="inlineStr">
        <is>
          <t>Nhập kho</t>
        </is>
      </c>
      <c r="F8" s="8" t="n">
        <v>50</v>
      </c>
      <c r="G8" s="9" t="n">
        <v>95000</v>
      </c>
      <c r="H8" s="9">
        <f>F8*G8</f>
        <v/>
      </c>
      <c r="I8" s="7" t="inlineStr">
        <is>
          <t>Nhập bổ sung xưởng sản xuất</t>
        </is>
      </c>
    </row>
    <row r="9" ht="22" customHeight="1">
      <c r="A9" s="10" t="inlineStr">
        <is>
          <t>2026-07-04</t>
        </is>
      </c>
      <c r="B9" s="10" t="inlineStr">
        <is>
          <t>PXK-005</t>
        </is>
      </c>
      <c r="C9" s="10" t="inlineStr">
        <is>
          <t>SKU-003</t>
        </is>
      </c>
      <c r="D9" s="11">
        <f>IFERROR(VLOOKUP(C9, DanhMuc_SanPham!A:B, 2, FALSE), "")</f>
        <v/>
      </c>
      <c r="E9" s="10" t="inlineStr">
        <is>
          <t>Xuất kho</t>
        </is>
      </c>
      <c r="F9" s="12" t="n">
        <v>80</v>
      </c>
      <c r="G9" s="13" t="n">
        <v>95000</v>
      </c>
      <c r="H9" s="13">
        <f>F9*G9</f>
        <v/>
      </c>
      <c r="I9" s="11" t="inlineStr">
        <is>
          <t>Xuất kho đại lý miền Trung</t>
        </is>
      </c>
    </row>
    <row r="10" ht="24" customHeight="1">
      <c r="A10" s="14" t="inlineStr">
        <is>
          <t>TỔNG CỘNG</t>
        </is>
      </c>
      <c r="B10" s="15" t="n"/>
      <c r="C10" s="15" t="n"/>
      <c r="D10" s="15" t="n"/>
      <c r="E10" s="15" t="n"/>
      <c r="F10" s="16">
        <f>SUM(F2:F9)</f>
        <v/>
      </c>
      <c r="G10" s="15" t="n"/>
      <c r="H10" s="17">
        <f>SUM(H2:H9)</f>
        <v/>
      </c>
      <c r="I10" s="15" t="n"/>
    </row>
  </sheetData>
  <dataValidations count="2">
    <dataValidation sqref="C2:C200" showDropDown="0" showInputMessage="0" showErrorMessage="0" allowBlank="1" errorTitle="Mã SKU Không Hợp Lệ" error="Vui lòng chọn Mã SKU có sẵn trong Danh mục Sản phẩm!" type="list">
      <formula1>DanhMuc_SanPham!$A$2:$A$100</formula1>
    </dataValidation>
    <dataValidation sqref="E2:E200" showDropDown="0" showInputMessage="0" showErrorMessage="0" allowBlank="1" errorTitle="Loại Giao Dịch Không Hợp Lệ" error="Chỉ được chọn Nhập kho hoặc Xuất kho!" type="list">
      <formula1>"Nhập kho,Xuất kho"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1" workbookViewId="0">
      <selection activeCell="A1" sqref="A1"/>
    </sheetView>
  </sheetViews>
  <sheetFormatPr baseColWidth="8" defaultRowHeight="15" outlineLevelCol="0"/>
  <cols>
    <col width="17" customWidth="1" min="1" max="1"/>
    <col width="61" customWidth="1" min="2" max="2"/>
    <col width="61" customWidth="1" min="3" max="3"/>
    <col width="60" customWidth="1" min="4" max="4"/>
    <col width="91" customWidth="1" min="5" max="5"/>
    <col width="91" customWidth="1" min="6" max="6"/>
    <col width="16" customWidth="1" min="7" max="7"/>
    <col width="90" customWidth="1" min="8" max="8"/>
  </cols>
  <sheetData>
    <row r="1">
      <c r="A1" s="18" t="inlineStr">
        <is>
          <t>📦 TỔNG SKU MẶT HÀNG</t>
        </is>
      </c>
      <c r="B1" s="19" t="n"/>
      <c r="C1" s="18" t="inlineStr">
        <is>
          <t>📊 TỔNG TỒN KHO THỰC TẾ</t>
        </is>
      </c>
      <c r="D1" s="19" t="n"/>
      <c r="E1" s="18" t="inlineStr">
        <is>
          <t>💰 TỔNG GIÁ TRỊ TỒN KHO</t>
        </is>
      </c>
      <c r="F1" s="19" t="n"/>
      <c r="G1" s="18" t="inlineStr">
        <is>
          <t>⚠️ SỐ SKU BÁO ĐỘNG TỒN</t>
        </is>
      </c>
      <c r="H1" s="19" t="n"/>
    </row>
    <row r="2">
      <c r="A2" s="20">
        <f>COUNTA(A6:A13)</f>
        <v/>
      </c>
      <c r="B2" s="19" t="n"/>
      <c r="C2" s="20">
        <f>SUM(G6:G13)</f>
        <v/>
      </c>
      <c r="D2" s="19" t="n"/>
      <c r="E2" s="21">
        <f>SUMPRODUCT(G6:G13, DanhMuc_SanPham!E2:E9)</f>
        <v/>
      </c>
      <c r="F2" s="19" t="n"/>
      <c r="G2" s="22">
        <f>COUNTIF(H6:H13, "*CẦN NHẬP*")</f>
        <v/>
      </c>
      <c r="H2" s="19" t="n"/>
    </row>
    <row r="3">
      <c r="A3" s="19" t="n"/>
      <c r="B3" s="19" t="n"/>
      <c r="C3" s="19" t="n"/>
      <c r="D3" s="19" t="n"/>
      <c r="E3" s="19" t="n"/>
      <c r="F3" s="19" t="n"/>
      <c r="G3" s="19" t="n"/>
      <c r="H3" s="19" t="n"/>
    </row>
    <row r="4" ht="10" customHeight="1"/>
    <row r="5" ht="28" customHeight="1">
      <c r="A5" s="5" t="inlineStr">
        <is>
          <t>Mã SKU (Chọn)</t>
        </is>
      </c>
      <c r="B5" s="5" t="inlineStr">
        <is>
          <t>Tên Hàng Hóa</t>
        </is>
      </c>
      <c r="C5" s="5" t="inlineStr">
        <is>
          <t>ĐVT</t>
        </is>
      </c>
      <c r="D5" s="5" t="inlineStr">
        <is>
          <t>Tồn Đầu Kỳ</t>
        </is>
      </c>
      <c r="E5" s="5" t="inlineStr">
        <is>
          <t>Tổng Nhập</t>
        </is>
      </c>
      <c r="F5" s="5" t="inlineStr">
        <is>
          <t>Tổng Xuất</t>
        </is>
      </c>
      <c r="G5" s="5" t="inlineStr">
        <is>
          <t>Tồn Cuối Kỳ</t>
        </is>
      </c>
      <c r="H5" s="5" t="inlineStr">
        <is>
          <t>Trạng Thái Cảnh Báo</t>
        </is>
      </c>
    </row>
    <row r="6" ht="24" customHeight="1">
      <c r="A6" s="6" t="inlineStr">
        <is>
          <t>SKU-001</t>
        </is>
      </c>
      <c r="B6" s="7">
        <f>IFERROR(VLOOKUP(A6, DanhMuc_SanPham!A:B, 2, FALSE), "")</f>
        <v/>
      </c>
      <c r="C6" s="6">
        <f>IFERROR(VLOOKUP(A6, DanhMuc_SanPham!A:C, 3, FALSE), "")</f>
        <v/>
      </c>
      <c r="D6" s="8">
        <f>IFERROR(VLOOKUP(A6, DanhMuc_SanPham!A:D, 4, FALSE), 0)</f>
        <v/>
      </c>
      <c r="E6" s="8">
        <f>SUMIFS(NhatKy_NhapXuat!F:F, NhatKy_NhapXuat!C:C, A6, NhatKy_NhapXuat!E:E, "Nhập kho")</f>
        <v/>
      </c>
      <c r="F6" s="8">
        <f>SUMIFS(NhatKy_NhapXuat!F:F, NhatKy_NhapXuat!C:C, A6, NhatKy_NhapXuat!E:E, "Xuất kho")</f>
        <v/>
      </c>
      <c r="G6" s="23">
        <f>D6+E6-F6</f>
        <v/>
      </c>
      <c r="H6" s="6">
        <f>IF(G6&lt;=VLOOKUP(A6, DanhMuc_SanPham!A:F, 6, FALSE), "⚠️ CẦN NHẬP HÀNG", "✅ AN TOÀN")</f>
        <v/>
      </c>
    </row>
    <row r="7" ht="24" customHeight="1">
      <c r="A7" s="10" t="inlineStr">
        <is>
          <t>SKU-002</t>
        </is>
      </c>
      <c r="B7" s="11">
        <f>IFERROR(VLOOKUP(A7, DanhMuc_SanPham!A:B, 2, FALSE), "")</f>
        <v/>
      </c>
      <c r="C7" s="10">
        <f>IFERROR(VLOOKUP(A7, DanhMuc_SanPham!A:C, 3, FALSE), "")</f>
        <v/>
      </c>
      <c r="D7" s="12">
        <f>IFERROR(VLOOKUP(A7, DanhMuc_SanPham!A:D, 4, FALSE), 0)</f>
        <v/>
      </c>
      <c r="E7" s="12">
        <f>SUMIFS(NhatKy_NhapXuat!F:F, NhatKy_NhapXuat!C:C, A7, NhatKy_NhapXuat!E:E, "Nhập kho")</f>
        <v/>
      </c>
      <c r="F7" s="12">
        <f>SUMIFS(NhatKy_NhapXuat!F:F, NhatKy_NhapXuat!C:C, A7, NhatKy_NhapXuat!E:E, "Xuất kho")</f>
        <v/>
      </c>
      <c r="G7" s="24">
        <f>D7+E7-F7</f>
        <v/>
      </c>
      <c r="H7" s="10">
        <f>IF(G7&lt;=VLOOKUP(A7, DanhMuc_SanPham!A:F, 6, FALSE), "⚠️ CẦN NHẬP HÀNG", "✅ AN TOÀN")</f>
        <v/>
      </c>
    </row>
    <row r="8" ht="24" customHeight="1">
      <c r="A8" s="6" t="inlineStr">
        <is>
          <t>SKU-003</t>
        </is>
      </c>
      <c r="B8" s="7">
        <f>IFERROR(VLOOKUP(A8, DanhMuc_SanPham!A:B, 2, FALSE), "")</f>
        <v/>
      </c>
      <c r="C8" s="6">
        <f>IFERROR(VLOOKUP(A8, DanhMuc_SanPham!A:C, 3, FALSE), "")</f>
        <v/>
      </c>
      <c r="D8" s="8">
        <f>IFERROR(VLOOKUP(A8, DanhMuc_SanPham!A:D, 4, FALSE), 0)</f>
        <v/>
      </c>
      <c r="E8" s="8">
        <f>SUMIFS(NhatKy_NhapXuat!F:F, NhatKy_NhapXuat!C:C, A8, NhatKy_NhapXuat!E:E, "Nhập kho")</f>
        <v/>
      </c>
      <c r="F8" s="8">
        <f>SUMIFS(NhatKy_NhapXuat!F:F, NhatKy_NhapXuat!C:C, A8, NhatKy_NhapXuat!E:E, "Xuất kho")</f>
        <v/>
      </c>
      <c r="G8" s="23">
        <f>D8+E8-F8</f>
        <v/>
      </c>
      <c r="H8" s="6">
        <f>IF(G8&lt;=VLOOKUP(A8, DanhMuc_SanPham!A:F, 6, FALSE), "⚠️ CẦN NHẬP HÀNG", "✅ AN TOÀN")</f>
        <v/>
      </c>
    </row>
    <row r="9" ht="24" customHeight="1">
      <c r="A9" s="10" t="inlineStr">
        <is>
          <t>SKU-004</t>
        </is>
      </c>
      <c r="B9" s="11">
        <f>IFERROR(VLOOKUP(A9, DanhMuc_SanPham!A:B, 2, FALSE), "")</f>
        <v/>
      </c>
      <c r="C9" s="10">
        <f>IFERROR(VLOOKUP(A9, DanhMuc_SanPham!A:C, 3, FALSE), "")</f>
        <v/>
      </c>
      <c r="D9" s="12">
        <f>IFERROR(VLOOKUP(A9, DanhMuc_SanPham!A:D, 4, FALSE), 0)</f>
        <v/>
      </c>
      <c r="E9" s="12">
        <f>SUMIFS(NhatKy_NhapXuat!F:F, NhatKy_NhapXuat!C:C, A9, NhatKy_NhapXuat!E:E, "Nhập kho")</f>
        <v/>
      </c>
      <c r="F9" s="12">
        <f>SUMIFS(NhatKy_NhapXuat!F:F, NhatKy_NhapXuat!C:C, A9, NhatKy_NhapXuat!E:E, "Xuất kho")</f>
        <v/>
      </c>
      <c r="G9" s="24">
        <f>D9+E9-F9</f>
        <v/>
      </c>
      <c r="H9" s="10">
        <f>IF(G9&lt;=VLOOKUP(A9, DanhMuc_SanPham!A:F, 6, FALSE), "⚠️ CẦN NHẬP HÀNG", "✅ AN TOÀN")</f>
        <v/>
      </c>
    </row>
    <row r="10" ht="24" customHeight="1">
      <c r="A10" s="6" t="inlineStr">
        <is>
          <t>SKU-005</t>
        </is>
      </c>
      <c r="B10" s="7">
        <f>IFERROR(VLOOKUP(A10, DanhMuc_SanPham!A:B, 2, FALSE), "")</f>
        <v/>
      </c>
      <c r="C10" s="6">
        <f>IFERROR(VLOOKUP(A10, DanhMuc_SanPham!A:C, 3, FALSE), "")</f>
        <v/>
      </c>
      <c r="D10" s="8">
        <f>IFERROR(VLOOKUP(A10, DanhMuc_SanPham!A:D, 4, FALSE), 0)</f>
        <v/>
      </c>
      <c r="E10" s="8">
        <f>SUMIFS(NhatKy_NhapXuat!F:F, NhatKy_NhapXuat!C:C, A10, NhatKy_NhapXuat!E:E, "Nhập kho")</f>
        <v/>
      </c>
      <c r="F10" s="8">
        <f>SUMIFS(NhatKy_NhapXuat!F:F, NhatKy_NhapXuat!C:C, A10, NhatKy_NhapXuat!E:E, "Xuất kho")</f>
        <v/>
      </c>
      <c r="G10" s="23">
        <f>D10+E10-F10</f>
        <v/>
      </c>
      <c r="H10" s="6">
        <f>IF(G10&lt;=VLOOKUP(A10, DanhMuc_SanPham!A:F, 6, FALSE), "⚠️ CẦN NHẬP HÀNG", "✅ AN TOÀN")</f>
        <v/>
      </c>
    </row>
    <row r="11" ht="24" customHeight="1">
      <c r="A11" s="10" t="inlineStr">
        <is>
          <t>SKU-006</t>
        </is>
      </c>
      <c r="B11" s="11">
        <f>IFERROR(VLOOKUP(A11, DanhMuc_SanPham!A:B, 2, FALSE), "")</f>
        <v/>
      </c>
      <c r="C11" s="10">
        <f>IFERROR(VLOOKUP(A11, DanhMuc_SanPham!A:C, 3, FALSE), "")</f>
        <v/>
      </c>
      <c r="D11" s="12">
        <f>IFERROR(VLOOKUP(A11, DanhMuc_SanPham!A:D, 4, FALSE), 0)</f>
        <v/>
      </c>
      <c r="E11" s="12">
        <f>SUMIFS(NhatKy_NhapXuat!F:F, NhatKy_NhapXuat!C:C, A11, NhatKy_NhapXuat!E:E, "Nhập kho")</f>
        <v/>
      </c>
      <c r="F11" s="12">
        <f>SUMIFS(NhatKy_NhapXuat!F:F, NhatKy_NhapXuat!C:C, A11, NhatKy_NhapXuat!E:E, "Xuất kho")</f>
        <v/>
      </c>
      <c r="G11" s="24">
        <f>D11+E11-F11</f>
        <v/>
      </c>
      <c r="H11" s="10">
        <f>IF(G11&lt;=VLOOKUP(A11, DanhMuc_SanPham!A:F, 6, FALSE), "⚠️ CẦN NHẬP HÀNG", "✅ AN TOÀN")</f>
        <v/>
      </c>
    </row>
    <row r="12" ht="24" customHeight="1">
      <c r="A12" s="6" t="inlineStr">
        <is>
          <t>SKU-007</t>
        </is>
      </c>
      <c r="B12" s="7">
        <f>IFERROR(VLOOKUP(A12, DanhMuc_SanPham!A:B, 2, FALSE), "")</f>
        <v/>
      </c>
      <c r="C12" s="6">
        <f>IFERROR(VLOOKUP(A12, DanhMuc_SanPham!A:C, 3, FALSE), "")</f>
        <v/>
      </c>
      <c r="D12" s="8">
        <f>IFERROR(VLOOKUP(A12, DanhMuc_SanPham!A:D, 4, FALSE), 0)</f>
        <v/>
      </c>
      <c r="E12" s="8">
        <f>SUMIFS(NhatKy_NhapXuat!F:F, NhatKy_NhapXuat!C:C, A12, NhatKy_NhapXuat!E:E, "Nhập kho")</f>
        <v/>
      </c>
      <c r="F12" s="8">
        <f>SUMIFS(NhatKy_NhapXuat!F:F, NhatKy_NhapXuat!C:C, A12, NhatKy_NhapXuat!E:E, "Xuất kho")</f>
        <v/>
      </c>
      <c r="G12" s="23">
        <f>D12+E12-F12</f>
        <v/>
      </c>
      <c r="H12" s="6">
        <f>IF(G12&lt;=VLOOKUP(A12, DanhMuc_SanPham!A:F, 6, FALSE), "⚠️ CẦN NHẬP HÀNG", "✅ AN TOÀN")</f>
        <v/>
      </c>
    </row>
    <row r="13" ht="24" customHeight="1">
      <c r="A13" s="10" t="inlineStr">
        <is>
          <t>SKU-008</t>
        </is>
      </c>
      <c r="B13" s="11">
        <f>IFERROR(VLOOKUP(A13, DanhMuc_SanPham!A:B, 2, FALSE), "")</f>
        <v/>
      </c>
      <c r="C13" s="10">
        <f>IFERROR(VLOOKUP(A13, DanhMuc_SanPham!A:C, 3, FALSE), "")</f>
        <v/>
      </c>
      <c r="D13" s="12">
        <f>IFERROR(VLOOKUP(A13, DanhMuc_SanPham!A:D, 4, FALSE), 0)</f>
        <v/>
      </c>
      <c r="E13" s="12">
        <f>SUMIFS(NhatKy_NhapXuat!F:F, NhatKy_NhapXuat!C:C, A13, NhatKy_NhapXuat!E:E, "Nhập kho")</f>
        <v/>
      </c>
      <c r="F13" s="12">
        <f>SUMIFS(NhatKy_NhapXuat!F:F, NhatKy_NhapXuat!C:C, A13, NhatKy_NhapXuat!E:E, "Xuất kho")</f>
        <v/>
      </c>
      <c r="G13" s="24">
        <f>D13+E13-F13</f>
        <v/>
      </c>
      <c r="H13" s="10">
        <f>IF(G13&lt;=VLOOKUP(A13, DanhMuc_SanPham!A:F, 6, FALSE), "⚠️ CẦN NHẬP HÀNG", "✅ AN TOÀN")</f>
        <v/>
      </c>
    </row>
    <row r="14" ht="24" customHeight="1">
      <c r="A14" s="14" t="inlineStr">
        <is>
          <t>TỔNG CỘNG</t>
        </is>
      </c>
      <c r="B14" s="15" t="n"/>
      <c r="C14" s="15" t="n"/>
      <c r="D14" s="16">
        <f>SUM(D6:D13)</f>
        <v/>
      </c>
      <c r="E14" s="16">
        <f>SUM(E6:E13)</f>
        <v/>
      </c>
      <c r="F14" s="16">
        <f>SUM(F6:F13)</f>
        <v/>
      </c>
      <c r="G14" s="16">
        <f>SUM(G6:G13)</f>
        <v/>
      </c>
      <c r="H14" s="15" t="n"/>
    </row>
  </sheetData>
  <mergeCells count="8">
    <mergeCell ref="A2:B3"/>
    <mergeCell ref="C1:D1"/>
    <mergeCell ref="C2:D3"/>
    <mergeCell ref="G1:H1"/>
    <mergeCell ref="E1:F1"/>
    <mergeCell ref="E2:F3"/>
    <mergeCell ref="G2:H3"/>
    <mergeCell ref="A1:B1"/>
  </mergeCells>
  <conditionalFormatting sqref="H6:H50">
    <cfRule type="cellIs" priority="1" operator="equal" dxfId="0">
      <formula>"⚠️ CẦN NHẬP HÀNG"</formula>
    </cfRule>
    <cfRule type="cellIs" priority="2" operator="equal" dxfId="1">
      <formula>"✅ AN TOÀN"</formula>
    </cfRule>
  </conditionalFormatting>
  <dataValidations count="1">
    <dataValidation sqref="A6:A50" showDropDown="0" showInputMessage="0" showErrorMessage="0" allowBlank="1" errorTitle="Mã SKU Không Hợp Lệ" error="Vui lòng chọn Mã SKU có sẵn trong Danh mục Sản phẩm!" type="list">
      <formula1>DanhMuc_SanPham!$A$2:$A$100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2026-06-28T08:07:02Z</dcterms:created>
  <dcterms:modified xmlns:dcterms="http://purl.org/dc/terms/" xmlns:xsi="http://www.w3.org/2001/XMLSchema-instance" xsi:type="dcterms:W3CDTF">2026-06-28T08:07:02Z</dcterms:modified>
</cp:coreProperties>
</file>